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G:\原桌面\合同、立项、审批项目\24年安防维保项目\市场调研文件\"/>
    </mc:Choice>
  </mc:AlternateContent>
  <bookViews>
    <workbookView xWindow="0" yWindow="0" windowWidth="28800" windowHeight="12450" tabRatio="664" activeTab="2"/>
  </bookViews>
  <sheets>
    <sheet name="总表" sheetId="72" r:id="rId1"/>
    <sheet name="计划采购项目清单" sheetId="70" r:id="rId2"/>
    <sheet name="维保服务" sheetId="71" r:id="rId3"/>
  </sheets>
  <calcPr calcId="152511"/>
</workbook>
</file>

<file path=xl/calcChain.xml><?xml version="1.0" encoding="utf-8"?>
<calcChain xmlns="http://schemas.openxmlformats.org/spreadsheetml/2006/main">
  <c r="G13" i="70" l="1"/>
  <c r="G5" i="70"/>
  <c r="G6" i="70"/>
  <c r="G7" i="70"/>
  <c r="G8" i="70"/>
  <c r="G9" i="70"/>
  <c r="G10" i="70"/>
  <c r="G11" i="70"/>
  <c r="G12" i="70"/>
  <c r="G4" i="70"/>
  <c r="G21" i="70"/>
  <c r="G22" i="70"/>
  <c r="G23" i="70"/>
  <c r="G20" i="70"/>
  <c r="G31" i="70"/>
  <c r="G32" i="70"/>
  <c r="G33" i="70"/>
  <c r="G34" i="70"/>
  <c r="G30" i="70"/>
  <c r="G41" i="70"/>
  <c r="G42" i="70"/>
  <c r="G43" i="70"/>
  <c r="G44" i="70"/>
  <c r="G45" i="70"/>
  <c r="G46" i="70"/>
  <c r="G50" i="70" s="1"/>
  <c r="G47" i="70"/>
  <c r="G48" i="70"/>
  <c r="G49" i="70"/>
  <c r="G40" i="70"/>
  <c r="H56" i="70"/>
  <c r="H57" i="70"/>
  <c r="H58" i="70"/>
  <c r="H59" i="70"/>
  <c r="H60" i="70"/>
  <c r="H61" i="70"/>
  <c r="H55" i="70"/>
  <c r="G68" i="70"/>
  <c r="G69" i="70"/>
  <c r="G70" i="70"/>
  <c r="G71" i="70"/>
  <c r="G72" i="70"/>
  <c r="G73" i="70"/>
  <c r="G74" i="70"/>
  <c r="G75" i="70"/>
  <c r="G67" i="70"/>
  <c r="G82" i="70"/>
  <c r="G83" i="70"/>
  <c r="G93" i="70" s="1"/>
  <c r="G84" i="70"/>
  <c r="G85" i="70"/>
  <c r="G86" i="70"/>
  <c r="G87" i="70"/>
  <c r="G88" i="70"/>
  <c r="G89" i="70"/>
  <c r="G90" i="70"/>
  <c r="G91" i="70"/>
  <c r="G92" i="70"/>
  <c r="G81" i="70"/>
  <c r="G76" i="70"/>
  <c r="H62" i="70"/>
  <c r="B4" i="71"/>
  <c r="C3" i="71"/>
  <c r="C2" i="71"/>
  <c r="C2" i="72" s="1"/>
  <c r="C4" i="71" l="1"/>
  <c r="G14" i="70"/>
  <c r="G24" i="70"/>
  <c r="C3" i="72" s="1"/>
  <c r="C5" i="72" s="1"/>
  <c r="G35" i="70"/>
  <c r="G97" i="70" l="1"/>
</calcChain>
</file>

<file path=xl/sharedStrings.xml><?xml version="1.0" encoding="utf-8"?>
<sst xmlns="http://schemas.openxmlformats.org/spreadsheetml/2006/main" count="361" uniqueCount="133">
  <si>
    <t>越秀院区1号楼病房一区二区东面消防门改造门禁系统报价</t>
  </si>
  <si>
    <t xml:space="preserve">位置：越秀院区1号楼病房一区二区东面消防门(内外双向刷卡)  </t>
  </si>
  <si>
    <t>序号</t>
  </si>
  <si>
    <t>分类</t>
  </si>
  <si>
    <t>设备名称</t>
  </si>
  <si>
    <t>单位</t>
  </si>
  <si>
    <t>数量</t>
  </si>
  <si>
    <t>综合单价</t>
  </si>
  <si>
    <t>合价</t>
  </si>
  <si>
    <t>备注</t>
  </si>
  <si>
    <t>门禁</t>
  </si>
  <si>
    <t>套</t>
  </si>
  <si>
    <t>读卡器</t>
  </si>
  <si>
    <t>个</t>
  </si>
  <si>
    <t>12V10A开关电源</t>
  </si>
  <si>
    <t>12V10A</t>
  </si>
  <si>
    <t>设备箱</t>
  </si>
  <si>
    <t>磁力锁</t>
  </si>
  <si>
    <t>电源线</t>
  </si>
  <si>
    <t>米</t>
  </si>
  <si>
    <t>RVV3*1.5</t>
  </si>
  <si>
    <t>网线</t>
  </si>
  <si>
    <t>超六类</t>
  </si>
  <si>
    <t>电锁线</t>
  </si>
  <si>
    <t>控制线</t>
  </si>
  <si>
    <t>PVC线管（含配件）</t>
  </si>
  <si>
    <t>A</t>
  </si>
  <si>
    <t>越秀院区、黄埔院区危化品仓库更换防爆摄像机报价</t>
  </si>
  <si>
    <t>位置：越秀院区、黄埔院区危化品仓库</t>
  </si>
  <si>
    <t>参数</t>
  </si>
  <si>
    <t>监控</t>
  </si>
  <si>
    <t>台</t>
  </si>
  <si>
    <t>防爆支架</t>
  </si>
  <si>
    <t>防爆控制箱</t>
  </si>
  <si>
    <t>防爆挠性管</t>
  </si>
  <si>
    <t>越秀院区1号楼病区入口区域增加监控报价</t>
  </si>
  <si>
    <t>位置：越秀院区1号楼病区入口区域</t>
  </si>
  <si>
    <t>400万红外网络半球</t>
  </si>
  <si>
    <t>16口信息采集终端</t>
  </si>
  <si>
    <t>六类网线</t>
  </si>
  <si>
    <t>原在消防系统治安报警按钮迁移接入安防整合报警系统报价</t>
  </si>
  <si>
    <t xml:space="preserve">位置：东西楼病房区域、门诊、放疗中心    </t>
  </si>
  <si>
    <t>型号</t>
  </si>
  <si>
    <t>报警</t>
  </si>
  <si>
    <t>总线制报警主机</t>
  </si>
  <si>
    <t>LCD中文管理键盘</t>
  </si>
  <si>
    <t>八防区输入地址模块</t>
  </si>
  <si>
    <t>中心管理软件（3000用户）</t>
  </si>
  <si>
    <t>八防区模块信号线</t>
  </si>
  <si>
    <t>RVV4*1.0mm</t>
  </si>
  <si>
    <t>总线信号线</t>
  </si>
  <si>
    <t>RVV2*1.0mm</t>
  </si>
  <si>
    <t>按钮信号线</t>
  </si>
  <si>
    <t>对讲机数字中转台增加信号覆盖点位报价</t>
  </si>
  <si>
    <t>产地</t>
  </si>
  <si>
    <t>单价</t>
  </si>
  <si>
    <t>（含税）</t>
  </si>
  <si>
    <t>射频定向耦合器-SINETECH PRODUCTS</t>
  </si>
  <si>
    <t>DC400</t>
  </si>
  <si>
    <t>广州</t>
  </si>
  <si>
    <t>吊顶天线-SINETECH PRODUCTS</t>
  </si>
  <si>
    <t>IOA-430</t>
  </si>
  <si>
    <t>条</t>
  </si>
  <si>
    <t>射频电缆（支缆）</t>
  </si>
  <si>
    <t>7D-FB</t>
  </si>
  <si>
    <t>江西</t>
  </si>
  <si>
    <t>射频电缆（主缆））</t>
  </si>
  <si>
    <t>HCAAYZ-50-12</t>
  </si>
  <si>
    <t>江苏</t>
  </si>
  <si>
    <r>
      <t>12</t>
    </r>
    <r>
      <rPr>
        <sz val="10.5"/>
        <color indexed="8"/>
        <rFont val="宋体"/>
        <family val="3"/>
        <charset val="134"/>
      </rPr>
      <t>与</t>
    </r>
    <r>
      <rPr>
        <sz val="10.5"/>
        <color indexed="8"/>
        <rFont val="Calibri"/>
        <family val="2"/>
      </rPr>
      <t>7D</t>
    </r>
    <r>
      <rPr>
        <sz val="10.5"/>
        <color indexed="8"/>
        <rFont val="宋体"/>
        <family val="3"/>
        <charset val="134"/>
      </rPr>
      <t>与电缆头</t>
    </r>
  </si>
  <si>
    <r>
      <t>L</t>
    </r>
    <r>
      <rPr>
        <sz val="10.5"/>
        <color indexed="8"/>
        <rFont val="宋体"/>
        <family val="3"/>
        <charset val="134"/>
      </rPr>
      <t>型弯角转换头</t>
    </r>
  </si>
  <si>
    <t>射频光模块安装调试人工和耦合器、天线安装测量调试人工</t>
  </si>
  <si>
    <t>天(2人\日)</t>
  </si>
  <si>
    <t>黄埔腾飞园负一层仓库新增安防系统报价</t>
  </si>
  <si>
    <t>位置：腾飞园负一层仓库（实验研究部），八楼本端接入已满载，需增加录像存储</t>
  </si>
  <si>
    <t>16路NVR主机</t>
  </si>
  <si>
    <t>监控级硬盘8T</t>
  </si>
  <si>
    <t>块</t>
  </si>
  <si>
    <t>4芯室外单模铠装光缆</t>
  </si>
  <si>
    <t>熔纤盒、耦合器、熔纤、跳线单模双芯配件</t>
  </si>
  <si>
    <t>对</t>
  </si>
  <si>
    <t>3米SC-LC</t>
  </si>
  <si>
    <t>六类</t>
  </si>
  <si>
    <t>镀锌铁管（含配件）</t>
  </si>
  <si>
    <t>黄埔院区部份科室新增门禁系统报价</t>
  </si>
  <si>
    <t>位置：黄埔院区1楼职工活动中心门、负一层远程会议室旁男女洗手间门、夹层新设物流科仓库门、地下室出入通道门</t>
  </si>
  <si>
    <r>
      <t>网络双门控制器</t>
    </r>
    <r>
      <rPr>
        <sz val="9"/>
        <color indexed="0"/>
        <rFont val="新宋体"/>
        <family val="3"/>
        <charset val="134"/>
      </rPr>
      <t>(</t>
    </r>
    <r>
      <rPr>
        <sz val="9"/>
        <color indexed="0"/>
        <rFont val="新宋体"/>
        <family val="3"/>
        <charset val="134"/>
      </rPr>
      <t>控制器</t>
    </r>
    <r>
      <rPr>
        <sz val="9"/>
        <color indexed="0"/>
        <rFont val="新宋体"/>
        <family val="3"/>
        <charset val="134"/>
      </rPr>
      <t>、</t>
    </r>
    <r>
      <rPr>
        <sz val="9"/>
        <color indexed="0"/>
        <rFont val="新宋体"/>
        <family val="3"/>
        <charset val="134"/>
      </rPr>
      <t>软件</t>
    </r>
    <r>
      <rPr>
        <sz val="9"/>
        <color indexed="0"/>
        <rFont val="新宋体"/>
        <family val="3"/>
        <charset val="134"/>
      </rPr>
      <t>)</t>
    </r>
  </si>
  <si>
    <t>按钮</t>
  </si>
  <si>
    <t>按钮线</t>
  </si>
  <si>
    <t>合计</t>
  </si>
  <si>
    <r>
      <t>网络双门控制器</t>
    </r>
    <r>
      <rPr>
        <sz val="10"/>
        <color indexed="0"/>
        <rFont val="新宋体"/>
        <family val="3"/>
        <charset val="134"/>
      </rPr>
      <t>(控制器、软件)</t>
    </r>
    <phoneticPr fontId="32" type="noConversion"/>
  </si>
  <si>
    <t>400万红外网络枪机</t>
    <phoneticPr fontId="32" type="noConversion"/>
  </si>
  <si>
    <t>防爆定焦筒机摄像机</t>
    <phoneticPr fontId="32" type="noConversion"/>
  </si>
  <si>
    <t>海康-防爆接线盒（小）；
只能做接线使用，ExdⅡCT6，全不锈钢、防腐、防尘、防水、有4个G3/4引线孔；
外形尺寸:227*227*84mm
内部尺寸:φ100*65mm</t>
    <phoneticPr fontId="32" type="noConversion"/>
  </si>
  <si>
    <t>详细参数参见招标文件</t>
    <phoneticPr fontId="32" type="noConversion"/>
  </si>
  <si>
    <t>海康-1米防爆挠性管； 线缆的防爆保护套管，G3/4"(外) 转 G3/4"(内),  内孔直径Ø15 ，长度1米</t>
    <phoneticPr fontId="32" type="noConversion"/>
  </si>
  <si>
    <t>参数</t>
    <phoneticPr fontId="32" type="noConversion"/>
  </si>
  <si>
    <t>专用门禁箱</t>
    <phoneticPr fontId="32" type="noConversion"/>
  </si>
  <si>
    <t>RVV2*0.5</t>
    <phoneticPr fontId="32" type="noConversion"/>
  </si>
  <si>
    <t>RVV4*1.0</t>
    <phoneticPr fontId="32" type="noConversion"/>
  </si>
  <si>
    <t>RVVP6*0.5</t>
    <phoneticPr fontId="32" type="noConversion"/>
  </si>
  <si>
    <t>25X2.0厚</t>
    <phoneticPr fontId="32" type="noConversion"/>
  </si>
  <si>
    <t>8TB</t>
    <phoneticPr fontId="32" type="noConversion"/>
  </si>
  <si>
    <t>RVV2*1.0</t>
    <phoneticPr fontId="32" type="noConversion"/>
  </si>
  <si>
    <t>25MM</t>
    <phoneticPr fontId="32" type="noConversion"/>
  </si>
  <si>
    <t>参考品牌</t>
    <phoneticPr fontId="32" type="noConversion"/>
  </si>
  <si>
    <t>海康、迈斯、奥凯特</t>
    <phoneticPr fontId="32" type="noConversion"/>
  </si>
  <si>
    <t>海康、新星、明纬</t>
    <phoneticPr fontId="32" type="noConversion"/>
  </si>
  <si>
    <t>270K</t>
    <phoneticPr fontId="32" type="noConversion"/>
  </si>
  <si>
    <t>海康、迈斯、鹰髙、卡达兴</t>
    <phoneticPr fontId="32" type="noConversion"/>
  </si>
  <si>
    <t>RVV4*1.0</t>
    <phoneticPr fontId="32" type="noConversion"/>
  </si>
  <si>
    <t>RVVP6*0.5</t>
    <phoneticPr fontId="32" type="noConversion"/>
  </si>
  <si>
    <t>晟景、来事达、凌宇</t>
    <phoneticPr fontId="32" type="noConversion"/>
  </si>
  <si>
    <t>海康、大华、宇视</t>
    <phoneticPr fontId="32" type="noConversion"/>
  </si>
  <si>
    <t>海康、华为、H3C</t>
    <phoneticPr fontId="32" type="noConversion"/>
  </si>
  <si>
    <t>海康、大华、博士</t>
    <phoneticPr fontId="32" type="noConversion"/>
  </si>
  <si>
    <t>海康、希捷、西数</t>
    <phoneticPr fontId="32" type="noConversion"/>
  </si>
  <si>
    <t>GYXTW-4B1</t>
    <phoneticPr fontId="32" type="noConversion"/>
  </si>
  <si>
    <t>晟景、长飞、汤湖</t>
    <phoneticPr fontId="32" type="noConversion"/>
  </si>
  <si>
    <t>25X2.0厚</t>
    <phoneticPr fontId="32" type="noConversion"/>
  </si>
  <si>
    <t>12V10A</t>
    <phoneticPr fontId="32" type="noConversion"/>
  </si>
  <si>
    <t>壁装支架</t>
    <phoneticPr fontId="32" type="noConversion"/>
  </si>
  <si>
    <t>项目总价</t>
    <phoneticPr fontId="32" type="noConversion"/>
  </si>
  <si>
    <t>单价
（年/元）</t>
    <phoneticPr fontId="38" type="noConversion"/>
  </si>
  <si>
    <t>合计</t>
    <phoneticPr fontId="38" type="noConversion"/>
  </si>
  <si>
    <t>越秀院区2024至2025安防系统1年维护保养费预算（共计3年）</t>
    <phoneticPr fontId="38" type="noConversion"/>
  </si>
  <si>
    <t>黄埔院区2024至2025安防系统1年维护保养费预算（共计3年）</t>
    <phoneticPr fontId="38" type="noConversion"/>
  </si>
  <si>
    <t xml:space="preserve">安防系统维保服务及安防设备零星采购安装项目   </t>
    <phoneticPr fontId="37" type="noConversion"/>
  </si>
  <si>
    <t>项目名称:年度安防维护保养</t>
    <phoneticPr fontId="38" type="noConversion"/>
  </si>
  <si>
    <t>安防维护保养服务预算表</t>
    <phoneticPr fontId="37" type="noConversion"/>
  </si>
  <si>
    <t>三年内零星设备采购项目</t>
    <phoneticPr fontId="37" type="noConversion"/>
  </si>
  <si>
    <t>计划采购项目预算表</t>
    <phoneticPr fontId="37" type="noConversion"/>
  </si>
  <si>
    <t>总计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</si>
</sst>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);\(0.00\)"/>
    <numFmt numFmtId="178" formatCode="0.00_ "/>
  </numFmts>
  <fonts count="46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10"/>
      <name val="仿宋_GB2312"/>
      <family val="3"/>
      <charset val="134"/>
    </font>
    <font>
      <sz val="10.5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0"/>
      <name val="新宋体"/>
      <family val="3"/>
      <charset val="134"/>
    </font>
    <font>
      <sz val="10"/>
      <color indexed="8"/>
      <name val="新宋体"/>
      <family val="3"/>
      <charset val="134"/>
    </font>
    <font>
      <sz val="12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color indexed="0"/>
      <name val="新宋体"/>
      <family val="3"/>
      <charset val="134"/>
    </font>
    <font>
      <sz val="10"/>
      <name val="新宋体"/>
      <family val="3"/>
      <charset val="134"/>
    </font>
    <font>
      <b/>
      <sz val="12"/>
      <name val="仿宋_GB2312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0.5"/>
      <name val="宋体"/>
      <family val="3"/>
      <charset val="134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Calibri"/>
      <family val="2"/>
    </font>
    <font>
      <sz val="10.5"/>
      <name val="Calibri"/>
      <family val="2"/>
    </font>
    <font>
      <b/>
      <sz val="14"/>
      <name val="Calibri"/>
      <family val="2"/>
    </font>
    <font>
      <sz val="14"/>
      <color indexed="8"/>
      <name val="宋体"/>
      <family val="3"/>
      <charset val="134"/>
    </font>
    <font>
      <sz val="11"/>
      <name val="仿宋_GB2312"/>
      <family val="3"/>
      <charset val="134"/>
    </font>
    <font>
      <sz val="11"/>
      <name val="新宋体"/>
      <family val="3"/>
      <charset val="134"/>
    </font>
    <font>
      <sz val="9"/>
      <color indexed="8"/>
      <name val="新宋体"/>
      <family val="3"/>
      <charset val="134"/>
    </font>
    <font>
      <sz val="11"/>
      <color indexed="8"/>
      <name val="新宋体"/>
      <family val="3"/>
      <charset val="134"/>
    </font>
    <font>
      <sz val="9"/>
      <color indexed="8"/>
      <name val="新宋体"/>
      <family val="3"/>
      <charset val="134"/>
    </font>
    <font>
      <b/>
      <sz val="14"/>
      <color indexed="8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Tahoma"/>
      <family val="2"/>
    </font>
    <font>
      <b/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63"/>
      <name val="宋体"/>
      <family val="3"/>
      <charset val="134"/>
      <scheme val="minor"/>
    </font>
    <font>
      <sz val="10"/>
      <color indexed="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6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135">
    <xf numFmtId="0" fontId="0" fillId="0" borderId="0" xfId="0">
      <alignment vertical="center"/>
    </xf>
    <xf numFmtId="0" fontId="16" fillId="0" borderId="1" xfId="4" applyFont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4" fillId="0" borderId="1" xfId="13" applyFont="1" applyBorder="1" applyAlignment="1">
      <alignment horizontal="center" vertical="center"/>
    </xf>
    <xf numFmtId="0" fontId="4" fillId="0" borderId="1" xfId="13" applyFont="1" applyFill="1" applyBorder="1" applyAlignment="1">
      <alignment horizontal="center" vertical="center"/>
    </xf>
    <xf numFmtId="0" fontId="4" fillId="0" borderId="2" xfId="13" applyFont="1" applyBorder="1" applyAlignment="1">
      <alignment horizontal="center" vertical="center"/>
    </xf>
    <xf numFmtId="176" fontId="4" fillId="0" borderId="1" xfId="13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1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/>
    </xf>
    <xf numFmtId="0" fontId="1" fillId="0" borderId="1" xfId="13" applyFont="1" applyFill="1" applyBorder="1" applyAlignment="1">
      <alignment horizontal="center" vertical="center"/>
    </xf>
    <xf numFmtId="0" fontId="1" fillId="0" borderId="1" xfId="13" applyFont="1" applyBorder="1" applyAlignment="1">
      <alignment horizontal="center" vertical="center"/>
    </xf>
    <xf numFmtId="0" fontId="6" fillId="0" borderId="1" xfId="15" applyFont="1" applyFill="1" applyBorder="1" applyAlignment="1">
      <alignment horizontal="center" vertical="center" wrapText="1"/>
    </xf>
    <xf numFmtId="0" fontId="1" fillId="0" borderId="1" xfId="15" applyFont="1" applyBorder="1" applyAlignment="1">
      <alignment horizontal="center" vertical="center"/>
    </xf>
    <xf numFmtId="0" fontId="6" fillId="0" borderId="1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center" vertical="center"/>
    </xf>
    <xf numFmtId="0" fontId="6" fillId="0" borderId="1" xfId="13" applyFont="1" applyBorder="1" applyAlignment="1">
      <alignment horizontal="center" vertical="center"/>
    </xf>
    <xf numFmtId="0" fontId="6" fillId="0" borderId="1" xfId="13" applyFont="1" applyBorder="1" applyAlignment="1">
      <alignment horizontal="left" vertical="center"/>
    </xf>
    <xf numFmtId="0" fontId="6" fillId="0" borderId="3" xfId="13" applyFont="1" applyBorder="1" applyAlignment="1">
      <alignment horizontal="left" vertical="center"/>
    </xf>
    <xf numFmtId="176" fontId="4" fillId="0" borderId="1" xfId="1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left" vertical="center"/>
    </xf>
    <xf numFmtId="0" fontId="6" fillId="0" borderId="1" xfId="13" applyFont="1" applyBorder="1" applyAlignment="1">
      <alignment horizontal="center" vertical="center" wrapText="1"/>
    </xf>
    <xf numFmtId="176" fontId="13" fillId="0" borderId="1" xfId="13" applyNumberFormat="1" applyFont="1" applyFill="1" applyBorder="1" applyAlignment="1">
      <alignment horizontal="center" vertical="center"/>
    </xf>
    <xf numFmtId="176" fontId="4" fillId="0" borderId="4" xfId="13" applyNumberFormat="1" applyFont="1" applyBorder="1" applyAlignment="1">
      <alignment horizontal="center" vertical="center"/>
    </xf>
    <xf numFmtId="0" fontId="40" fillId="0" borderId="1" xfId="13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40" fillId="0" borderId="1" xfId="14" applyFont="1" applyFill="1" applyBorder="1" applyAlignment="1">
      <alignment horizontal="center" vertical="center" shrinkToFit="1"/>
    </xf>
    <xf numFmtId="0" fontId="41" fillId="0" borderId="1" xfId="14" applyFont="1" applyFill="1" applyBorder="1" applyAlignment="1">
      <alignment horizontal="center" vertical="center" shrinkToFit="1"/>
    </xf>
    <xf numFmtId="177" fontId="41" fillId="0" borderId="1" xfId="14" applyNumberFormat="1" applyFont="1" applyFill="1" applyBorder="1" applyAlignment="1">
      <alignment horizontal="center" vertical="center" shrinkToFit="1"/>
    </xf>
    <xf numFmtId="176" fontId="40" fillId="0" borderId="1" xfId="13" applyNumberFormat="1" applyFont="1" applyBorder="1" applyAlignment="1">
      <alignment horizontal="center" vertical="center"/>
    </xf>
    <xf numFmtId="0" fontId="40" fillId="0" borderId="1" xfId="14" applyFont="1" applyFill="1" applyBorder="1" applyAlignment="1">
      <alignment horizontal="center" vertical="center" wrapText="1" shrinkToFit="1"/>
    </xf>
    <xf numFmtId="0" fontId="42" fillId="2" borderId="5" xfId="0" applyFont="1" applyFill="1" applyBorder="1" applyAlignment="1">
      <alignment horizont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0" fillId="0" borderId="1" xfId="13" applyFont="1" applyBorder="1" applyAlignment="1">
      <alignment horizontal="center" vertical="center" wrapText="1"/>
    </xf>
    <xf numFmtId="0" fontId="43" fillId="0" borderId="1" xfId="13" applyFont="1" applyBorder="1" applyAlignment="1">
      <alignment horizontal="center" vertical="center"/>
    </xf>
    <xf numFmtId="0" fontId="17" fillId="0" borderId="1" xfId="4" applyBorder="1" applyAlignment="1">
      <alignment horizontal="center" vertical="center"/>
    </xf>
    <xf numFmtId="0" fontId="18" fillId="0" borderId="1" xfId="4" applyFont="1" applyBorder="1" applyAlignment="1">
      <alignment horizontal="left" vertical="center" wrapText="1"/>
    </xf>
    <xf numFmtId="0" fontId="18" fillId="0" borderId="1" xfId="4" applyFont="1" applyBorder="1" applyAlignment="1">
      <alignment horizontal="center" vertical="center" wrapText="1"/>
    </xf>
    <xf numFmtId="178" fontId="18" fillId="0" borderId="1" xfId="4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18" fillId="0" borderId="1" xfId="4" applyFont="1" applyFill="1" applyBorder="1" applyAlignment="1">
      <alignment horizontal="left" vertical="center" wrapText="1"/>
    </xf>
    <xf numFmtId="0" fontId="21" fillId="0" borderId="1" xfId="4" applyFont="1" applyFill="1" applyBorder="1" applyAlignment="1">
      <alignment horizontal="center" vertical="center" wrapText="1"/>
    </xf>
    <xf numFmtId="178" fontId="17" fillId="0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2" fillId="0" borderId="1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 wrapText="1"/>
    </xf>
    <xf numFmtId="178" fontId="22" fillId="0" borderId="1" xfId="4" applyNumberFormat="1" applyFont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3" fillId="0" borderId="1" xfId="7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1" xfId="15" applyFont="1" applyFill="1" applyBorder="1" applyAlignment="1">
      <alignment horizontal="center" vertical="center" wrapText="1"/>
    </xf>
    <xf numFmtId="0" fontId="6" fillId="0" borderId="1" xfId="15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76" fontId="10" fillId="0" borderId="1" xfId="1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13" applyFont="1" applyFill="1" applyBorder="1" applyAlignment="1">
      <alignment horizontal="center" vertical="center" wrapText="1"/>
    </xf>
    <xf numFmtId="176" fontId="1" fillId="0" borderId="1" xfId="13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4" fillId="0" borderId="0" xfId="13" applyFont="1" applyFill="1" applyAlignment="1">
      <alignment horizontal="center" vertical="center"/>
    </xf>
    <xf numFmtId="0" fontId="6" fillId="0" borderId="0" xfId="13" applyFont="1" applyFill="1" applyAlignment="1">
      <alignment horizontal="center" vertical="center"/>
    </xf>
    <xf numFmtId="0" fontId="6" fillId="0" borderId="0" xfId="13" applyFont="1" applyFill="1" applyAlignment="1">
      <alignment horizontal="left" vertical="center"/>
    </xf>
    <xf numFmtId="176" fontId="4" fillId="0" borderId="0" xfId="13" applyNumberFormat="1" applyFont="1" applyFill="1" applyAlignment="1">
      <alignment horizontal="center" vertical="center"/>
    </xf>
    <xf numFmtId="0" fontId="29" fillId="0" borderId="0" xfId="0" applyFont="1" applyFill="1">
      <alignment vertical="center"/>
    </xf>
    <xf numFmtId="176" fontId="29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33" fillId="0" borderId="1" xfId="13" applyFont="1" applyFill="1" applyBorder="1" applyAlignment="1">
      <alignment horizontal="center" vertical="center"/>
    </xf>
    <xf numFmtId="0" fontId="33" fillId="0" borderId="1" xfId="13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3" fillId="0" borderId="1" xfId="13" applyFont="1" applyBorder="1" applyAlignment="1">
      <alignment horizontal="center" vertical="center" wrapText="1"/>
    </xf>
    <xf numFmtId="0" fontId="35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33" fillId="0" borderId="1" xfId="13" applyFont="1" applyBorder="1" applyAlignment="1">
      <alignment horizontal="center" vertical="center"/>
    </xf>
    <xf numFmtId="0" fontId="33" fillId="0" borderId="1" xfId="15" applyFont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2" fontId="45" fillId="0" borderId="1" xfId="0" applyNumberFormat="1" applyFont="1" applyBorder="1" applyAlignment="1">
      <alignment horizontal="right" vertical="center"/>
    </xf>
    <xf numFmtId="2" fontId="45" fillId="0" borderId="1" xfId="0" applyNumberFormat="1" applyFont="1" applyBorder="1" applyAlignment="1">
      <alignment vertical="center"/>
    </xf>
    <xf numFmtId="0" fontId="45" fillId="0" borderId="1" xfId="0" applyFont="1" applyBorder="1" applyAlignment="1">
      <alignment vertical="center" wrapText="1"/>
    </xf>
    <xf numFmtId="0" fontId="45" fillId="3" borderId="1" xfId="0" applyFont="1" applyFill="1" applyBorder="1" applyAlignment="1">
      <alignment vertical="center" wrapText="1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>
      <alignment vertical="center"/>
    </xf>
    <xf numFmtId="2" fontId="45" fillId="0" borderId="1" xfId="0" applyNumberFormat="1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178" fontId="39" fillId="0" borderId="1" xfId="0" applyNumberFormat="1" applyFont="1" applyBorder="1" applyAlignment="1">
      <alignment horizontal="center" vertical="center"/>
    </xf>
    <xf numFmtId="2" fontId="3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9" fillId="0" borderId="7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16" applyNumberFormat="1" applyFont="1" applyFill="1" applyBorder="1" applyAlignment="1">
      <alignment horizontal="left" vertical="center" wrapText="1"/>
    </xf>
    <xf numFmtId="0" fontId="15" fillId="0" borderId="1" xfId="4" applyFont="1" applyBorder="1" applyAlignment="1">
      <alignment horizontal="center" vertical="center"/>
    </xf>
    <xf numFmtId="0" fontId="16" fillId="0" borderId="1" xfId="4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3" fillId="0" borderId="3" xfId="16" applyFont="1" applyBorder="1" applyAlignment="1">
      <alignment horizontal="left" vertical="center" wrapText="1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>
      <alignment vertical="center"/>
    </xf>
    <xf numFmtId="0" fontId="14" fillId="0" borderId="9" xfId="4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16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>
      <alignment vertical="center"/>
    </xf>
    <xf numFmtId="0" fontId="9" fillId="0" borderId="1" xfId="16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>
      <alignment vertical="center"/>
    </xf>
  </cellXfs>
  <cellStyles count="23">
    <cellStyle name="常规" xfId="0" builtinId="0"/>
    <cellStyle name="常规 2" xfId="1"/>
    <cellStyle name="常规 2 2" xfId="2"/>
    <cellStyle name="常规 3" xfId="3"/>
    <cellStyle name="常规 4" xfId="4"/>
    <cellStyle name="常规 5" xfId="5"/>
    <cellStyle name="常规 5 2" xfId="6"/>
    <cellStyle name="常规 6" xfId="7"/>
    <cellStyle name="常规 6 2" xfId="8"/>
    <cellStyle name="常规 6 2 2" xfId="9"/>
    <cellStyle name="常规 6 3" xfId="10"/>
    <cellStyle name="常规 6 3 2" xfId="11"/>
    <cellStyle name="常规 7" xfId="12"/>
    <cellStyle name="常规_19" xfId="13"/>
    <cellStyle name="常规_2009年销售人员区域分配表" xfId="14"/>
    <cellStyle name="常规_28" xfId="15"/>
    <cellStyle name="常规_Sheet1" xfId="16"/>
    <cellStyle name="样式 1" xfId="17"/>
    <cellStyle name="样式 1 2" xfId="18"/>
    <cellStyle name="样式 1 2 2" xfId="19"/>
    <cellStyle name="样式 1 2 3" xfId="20"/>
    <cellStyle name="样式 1 3" xfId="21"/>
    <cellStyle name="样式 1 4" xfId="22"/>
  </cellStyles>
  <dxfs count="17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  <bottom style="thin">
          <color theme="4" tint="0.39997558519241921"/>
        </bottom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21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8" sqref="C8"/>
    </sheetView>
  </sheetViews>
  <sheetFormatPr defaultRowHeight="13.5"/>
  <cols>
    <col min="2" max="2" width="31.875" customWidth="1"/>
    <col min="3" max="3" width="53.75" style="115" customWidth="1"/>
  </cols>
  <sheetData>
    <row r="1" spans="1:3" ht="54" customHeight="1">
      <c r="A1" s="116" t="s">
        <v>127</v>
      </c>
      <c r="B1" s="116"/>
      <c r="C1" s="116"/>
    </row>
    <row r="2" spans="1:3" ht="54.75" customHeight="1">
      <c r="A2" s="109">
        <v>1</v>
      </c>
      <c r="B2" s="110" t="s">
        <v>129</v>
      </c>
      <c r="C2" s="113">
        <f>维保服务!C2+维保服务!C3</f>
        <v>0</v>
      </c>
    </row>
    <row r="3" spans="1:3" ht="54.75" customHeight="1">
      <c r="A3" s="109">
        <v>2</v>
      </c>
      <c r="B3" s="110" t="s">
        <v>131</v>
      </c>
      <c r="C3" s="114">
        <f>计划采购项目清单!G14+计划采购项目清单!G24+计划采购项目清单!G35+计划采购项目清单!G50+计划采购项目清单!H62+计划采购项目清单!G76+计划采购项目清单!G93</f>
        <v>0</v>
      </c>
    </row>
    <row r="4" spans="1:3" ht="47.25" customHeight="1">
      <c r="A4" s="109">
        <v>3</v>
      </c>
      <c r="B4" s="110" t="s">
        <v>130</v>
      </c>
      <c r="C4" s="114">
        <v>400000</v>
      </c>
    </row>
    <row r="5" spans="1:3" ht="56.25" customHeight="1">
      <c r="A5" s="109">
        <v>4</v>
      </c>
      <c r="B5" s="110" t="s">
        <v>89</v>
      </c>
      <c r="C5" s="114">
        <f>SUM(C2:C4)</f>
        <v>400000</v>
      </c>
    </row>
  </sheetData>
  <mergeCells count="1">
    <mergeCell ref="A1:C1"/>
  </mergeCells>
  <phoneticPr fontId="3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workbookViewId="0">
      <selection activeCell="I16" sqref="I16"/>
    </sheetView>
  </sheetViews>
  <sheetFormatPr defaultRowHeight="14.1" customHeight="1"/>
  <cols>
    <col min="1" max="1" width="7.75" style="3" customWidth="1"/>
    <col min="2" max="2" width="9.125" style="3" customWidth="1"/>
    <col min="3" max="3" width="27.875" style="3" customWidth="1"/>
    <col min="4" max="4" width="8.75" style="3" customWidth="1"/>
    <col min="5" max="5" width="8.875" style="3" customWidth="1"/>
    <col min="6" max="6" width="11.5" style="3" customWidth="1"/>
    <col min="7" max="7" width="18.625" style="4" customWidth="1"/>
    <col min="8" max="8" width="29.875" style="3" customWidth="1"/>
    <col min="9" max="9" width="23.625" style="3" customWidth="1"/>
    <col min="10" max="16384" width="9" style="3"/>
  </cols>
  <sheetData>
    <row r="1" spans="1:9" ht="30.95" customHeight="1">
      <c r="A1" s="117" t="s">
        <v>0</v>
      </c>
      <c r="B1" s="117"/>
      <c r="C1" s="117"/>
      <c r="D1" s="117"/>
      <c r="E1" s="117"/>
      <c r="F1" s="117"/>
      <c r="G1" s="117"/>
      <c r="H1" s="117"/>
    </row>
    <row r="2" spans="1:9" ht="27" customHeight="1">
      <c r="A2" s="131" t="s">
        <v>1</v>
      </c>
      <c r="B2" s="132"/>
      <c r="C2" s="132"/>
      <c r="D2" s="132"/>
      <c r="E2" s="132"/>
      <c r="F2" s="132"/>
      <c r="G2" s="132"/>
      <c r="H2" s="132"/>
    </row>
    <row r="3" spans="1:9" s="2" customFormat="1" ht="20.100000000000001" customHeight="1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7" t="s">
        <v>7</v>
      </c>
      <c r="G3" s="8" t="s">
        <v>8</v>
      </c>
      <c r="H3" s="6" t="s">
        <v>29</v>
      </c>
      <c r="I3" s="6" t="s">
        <v>105</v>
      </c>
    </row>
    <row r="4" spans="1:9" ht="23.1" customHeight="1">
      <c r="A4" s="9">
        <v>1</v>
      </c>
      <c r="B4" s="10" t="s">
        <v>10</v>
      </c>
      <c r="C4" s="11" t="s">
        <v>90</v>
      </c>
      <c r="D4" s="11" t="s">
        <v>11</v>
      </c>
      <c r="E4" s="11">
        <v>18</v>
      </c>
      <c r="F4" s="11"/>
      <c r="G4" s="12">
        <f>F4*E4</f>
        <v>0</v>
      </c>
      <c r="H4" s="11" t="s">
        <v>94</v>
      </c>
      <c r="I4" s="95" t="s">
        <v>106</v>
      </c>
    </row>
    <row r="5" spans="1:9" ht="14.1" customHeight="1">
      <c r="A5" s="9">
        <v>2</v>
      </c>
      <c r="B5" s="10" t="s">
        <v>10</v>
      </c>
      <c r="C5" s="13" t="s">
        <v>12</v>
      </c>
      <c r="D5" s="13" t="s">
        <v>13</v>
      </c>
      <c r="E5" s="13">
        <v>36</v>
      </c>
      <c r="F5" s="13"/>
      <c r="G5" s="12">
        <f t="shared" ref="G5:G12" si="0">F5*E5</f>
        <v>0</v>
      </c>
      <c r="H5" s="11" t="s">
        <v>94</v>
      </c>
      <c r="I5" s="95" t="s">
        <v>106</v>
      </c>
    </row>
    <row r="6" spans="1:9" ht="14.1" customHeight="1">
      <c r="A6" s="9">
        <v>3</v>
      </c>
      <c r="B6" s="10" t="s">
        <v>10</v>
      </c>
      <c r="C6" s="14" t="s">
        <v>14</v>
      </c>
      <c r="D6" s="15" t="s">
        <v>13</v>
      </c>
      <c r="E6" s="15">
        <v>18</v>
      </c>
      <c r="F6" s="16"/>
      <c r="G6" s="12">
        <f t="shared" si="0"/>
        <v>0</v>
      </c>
      <c r="H6" s="17" t="s">
        <v>15</v>
      </c>
      <c r="I6" s="95" t="s">
        <v>107</v>
      </c>
    </row>
    <row r="7" spans="1:9" ht="14.1" customHeight="1">
      <c r="A7" s="9">
        <v>4</v>
      </c>
      <c r="B7" s="10" t="s">
        <v>10</v>
      </c>
      <c r="C7" s="13" t="s">
        <v>16</v>
      </c>
      <c r="D7" s="13" t="s">
        <v>13</v>
      </c>
      <c r="E7" s="13">
        <v>18</v>
      </c>
      <c r="F7" s="13"/>
      <c r="G7" s="12">
        <f t="shared" si="0"/>
        <v>0</v>
      </c>
      <c r="H7" s="17"/>
      <c r="I7" s="95" t="s">
        <v>106</v>
      </c>
    </row>
    <row r="8" spans="1:9" ht="14.1" customHeight="1">
      <c r="A8" s="9">
        <v>5</v>
      </c>
      <c r="B8" s="10" t="s">
        <v>10</v>
      </c>
      <c r="C8" s="14" t="s">
        <v>17</v>
      </c>
      <c r="D8" s="15" t="s">
        <v>13</v>
      </c>
      <c r="E8" s="15">
        <v>18</v>
      </c>
      <c r="F8" s="16"/>
      <c r="G8" s="12">
        <f t="shared" si="0"/>
        <v>0</v>
      </c>
      <c r="H8" s="97" t="s">
        <v>108</v>
      </c>
      <c r="I8" s="95" t="s">
        <v>109</v>
      </c>
    </row>
    <row r="9" spans="1:9" ht="14.1" customHeight="1">
      <c r="A9" s="9">
        <v>6</v>
      </c>
      <c r="B9" s="10" t="s">
        <v>10</v>
      </c>
      <c r="C9" s="18" t="s">
        <v>18</v>
      </c>
      <c r="D9" s="15" t="s">
        <v>19</v>
      </c>
      <c r="E9" s="15">
        <v>604</v>
      </c>
      <c r="F9" s="17"/>
      <c r="G9" s="12">
        <f t="shared" si="0"/>
        <v>0</v>
      </c>
      <c r="H9" s="13" t="s">
        <v>20</v>
      </c>
      <c r="I9" s="95" t="s">
        <v>112</v>
      </c>
    </row>
    <row r="10" spans="1:9" ht="14.1" customHeight="1">
      <c r="A10" s="9">
        <v>7</v>
      </c>
      <c r="B10" s="10" t="s">
        <v>10</v>
      </c>
      <c r="C10" s="13" t="s">
        <v>21</v>
      </c>
      <c r="D10" s="13" t="s">
        <v>19</v>
      </c>
      <c r="E10" s="13">
        <v>604</v>
      </c>
      <c r="F10" s="19"/>
      <c r="G10" s="12">
        <f t="shared" si="0"/>
        <v>0</v>
      </c>
      <c r="H10" s="13" t="s">
        <v>22</v>
      </c>
      <c r="I10" s="95" t="s">
        <v>112</v>
      </c>
    </row>
    <row r="11" spans="1:9" s="2" customFormat="1" ht="14.1" customHeight="1">
      <c r="A11" s="9">
        <v>8</v>
      </c>
      <c r="B11" s="10" t="s">
        <v>10</v>
      </c>
      <c r="C11" s="14" t="s">
        <v>23</v>
      </c>
      <c r="D11" s="15" t="s">
        <v>19</v>
      </c>
      <c r="E11" s="15">
        <v>144</v>
      </c>
      <c r="F11" s="17"/>
      <c r="G11" s="12">
        <f t="shared" si="0"/>
        <v>0</v>
      </c>
      <c r="H11" s="13" t="s">
        <v>110</v>
      </c>
      <c r="I11" s="95" t="s">
        <v>112</v>
      </c>
    </row>
    <row r="12" spans="1:9" s="2" customFormat="1" ht="14.1" customHeight="1">
      <c r="A12" s="9">
        <v>9</v>
      </c>
      <c r="B12" s="10" t="s">
        <v>10</v>
      </c>
      <c r="C12" s="14" t="s">
        <v>24</v>
      </c>
      <c r="D12" s="15" t="s">
        <v>19</v>
      </c>
      <c r="E12" s="15">
        <v>288</v>
      </c>
      <c r="F12" s="17"/>
      <c r="G12" s="12">
        <f t="shared" si="0"/>
        <v>0</v>
      </c>
      <c r="H12" s="13" t="s">
        <v>111</v>
      </c>
      <c r="I12" s="95" t="s">
        <v>112</v>
      </c>
    </row>
    <row r="13" spans="1:9" s="2" customFormat="1" ht="14.1" customHeight="1">
      <c r="A13" s="9">
        <v>10</v>
      </c>
      <c r="B13" s="10" t="s">
        <v>10</v>
      </c>
      <c r="C13" s="20" t="s">
        <v>25</v>
      </c>
      <c r="D13" s="21" t="s">
        <v>19</v>
      </c>
      <c r="E13" s="21">
        <v>465</v>
      </c>
      <c r="F13" s="17"/>
      <c r="G13" s="12">
        <f>F13*E13</f>
        <v>0</v>
      </c>
      <c r="H13" s="98" t="s">
        <v>104</v>
      </c>
      <c r="I13" s="96"/>
    </row>
    <row r="14" spans="1:9" s="2" customFormat="1" ht="14.1" customHeight="1">
      <c r="A14" s="5" t="s">
        <v>26</v>
      </c>
      <c r="B14" s="22"/>
      <c r="C14" s="5" t="s">
        <v>122</v>
      </c>
      <c r="D14" s="23"/>
      <c r="E14" s="23"/>
      <c r="F14" s="24"/>
      <c r="G14" s="8">
        <f>SUM(G4:G13)</f>
        <v>0</v>
      </c>
      <c r="H14" s="23"/>
    </row>
    <row r="15" spans="1:9" s="2" customFormat="1" ht="14.1" customHeight="1"/>
    <row r="17" spans="1:9" ht="27" customHeight="1">
      <c r="A17" s="117" t="s">
        <v>27</v>
      </c>
      <c r="B17" s="117"/>
      <c r="C17" s="117"/>
      <c r="D17" s="117"/>
      <c r="E17" s="117"/>
      <c r="F17" s="117"/>
      <c r="G17" s="117"/>
      <c r="H17" s="117"/>
      <c r="I17" s="68"/>
    </row>
    <row r="18" spans="1:9" ht="21" customHeight="1">
      <c r="A18" s="133" t="s">
        <v>28</v>
      </c>
      <c r="B18" s="134"/>
      <c r="C18" s="134"/>
      <c r="D18" s="134"/>
      <c r="E18" s="134"/>
      <c r="F18" s="134"/>
      <c r="G18" s="134"/>
      <c r="H18" s="134"/>
      <c r="I18" s="68"/>
    </row>
    <row r="19" spans="1:9" ht="21" customHeight="1">
      <c r="A19" s="6" t="s">
        <v>2</v>
      </c>
      <c r="B19" s="6" t="s">
        <v>3</v>
      </c>
      <c r="C19" s="6" t="s">
        <v>4</v>
      </c>
      <c r="D19" s="6" t="s">
        <v>5</v>
      </c>
      <c r="E19" s="6" t="s">
        <v>6</v>
      </c>
      <c r="F19" s="6" t="s">
        <v>7</v>
      </c>
      <c r="G19" s="25" t="s">
        <v>8</v>
      </c>
      <c r="H19" s="6" t="s">
        <v>29</v>
      </c>
      <c r="I19" s="6" t="s">
        <v>105</v>
      </c>
    </row>
    <row r="20" spans="1:9" ht="47.1" customHeight="1">
      <c r="A20" s="26">
        <v>1</v>
      </c>
      <c r="B20" s="27" t="s">
        <v>30</v>
      </c>
      <c r="C20" s="28" t="s">
        <v>92</v>
      </c>
      <c r="D20" s="29" t="s">
        <v>31</v>
      </c>
      <c r="E20" s="27">
        <v>11</v>
      </c>
      <c r="F20" s="30"/>
      <c r="G20" s="31">
        <f>F20*E20</f>
        <v>0</v>
      </c>
      <c r="H20" s="11" t="s">
        <v>94</v>
      </c>
      <c r="I20" s="99" t="s">
        <v>113</v>
      </c>
    </row>
    <row r="21" spans="1:9" ht="18" customHeight="1">
      <c r="A21" s="26">
        <v>2</v>
      </c>
      <c r="B21" s="32" t="s">
        <v>30</v>
      </c>
      <c r="C21" s="33" t="s">
        <v>32</v>
      </c>
      <c r="D21" s="34" t="s">
        <v>13</v>
      </c>
      <c r="E21" s="34">
        <v>11</v>
      </c>
      <c r="F21" s="35"/>
      <c r="G21" s="31">
        <f t="shared" ref="G21:G23" si="1">F21*E21</f>
        <v>0</v>
      </c>
      <c r="H21" s="102" t="s">
        <v>121</v>
      </c>
      <c r="I21" s="99" t="s">
        <v>113</v>
      </c>
    </row>
    <row r="22" spans="1:9" ht="60" customHeight="1">
      <c r="A22" s="26">
        <v>3</v>
      </c>
      <c r="B22" s="27" t="s">
        <v>30</v>
      </c>
      <c r="C22" s="28" t="s">
        <v>33</v>
      </c>
      <c r="D22" s="29" t="s">
        <v>13</v>
      </c>
      <c r="E22" s="29">
        <v>11</v>
      </c>
      <c r="F22" s="35"/>
      <c r="G22" s="31">
        <f t="shared" si="1"/>
        <v>0</v>
      </c>
      <c r="H22" s="90" t="s">
        <v>93</v>
      </c>
      <c r="I22" s="99" t="s">
        <v>113</v>
      </c>
    </row>
    <row r="23" spans="1:9" ht="42" customHeight="1">
      <c r="A23" s="26">
        <v>4</v>
      </c>
      <c r="B23" s="27" t="s">
        <v>30</v>
      </c>
      <c r="C23" s="28" t="s">
        <v>34</v>
      </c>
      <c r="D23" s="27" t="s">
        <v>13</v>
      </c>
      <c r="E23" s="27">
        <v>11</v>
      </c>
      <c r="F23" s="30"/>
      <c r="G23" s="31">
        <f t="shared" si="1"/>
        <v>0</v>
      </c>
      <c r="H23" s="90" t="s">
        <v>95</v>
      </c>
      <c r="I23" s="99" t="s">
        <v>113</v>
      </c>
    </row>
    <row r="24" spans="1:9" ht="27" customHeight="1">
      <c r="A24" s="6" t="s">
        <v>26</v>
      </c>
      <c r="B24" s="15"/>
      <c r="C24" s="5" t="s">
        <v>122</v>
      </c>
      <c r="D24" s="36"/>
      <c r="E24" s="36"/>
      <c r="F24" s="36"/>
      <c r="G24" s="25">
        <f>SUM(G20:G23)</f>
        <v>0</v>
      </c>
      <c r="H24" s="36"/>
      <c r="I24" s="68"/>
    </row>
    <row r="27" spans="1:9" ht="29.1" customHeight="1">
      <c r="A27" s="117" t="s">
        <v>35</v>
      </c>
      <c r="B27" s="117"/>
      <c r="C27" s="117"/>
      <c r="D27" s="117"/>
      <c r="E27" s="117"/>
      <c r="F27" s="117"/>
      <c r="G27" s="117"/>
      <c r="H27" s="117"/>
    </row>
    <row r="28" spans="1:9" ht="24.95" customHeight="1">
      <c r="A28" s="118" t="s">
        <v>36</v>
      </c>
      <c r="B28" s="118"/>
      <c r="C28" s="118"/>
      <c r="D28" s="118"/>
      <c r="E28" s="118"/>
      <c r="F28" s="118"/>
      <c r="G28" s="118"/>
      <c r="H28" s="118"/>
    </row>
    <row r="29" spans="1:9" ht="27" customHeight="1">
      <c r="A29" s="6" t="s">
        <v>2</v>
      </c>
      <c r="B29" s="6" t="s">
        <v>3</v>
      </c>
      <c r="C29" s="6" t="s">
        <v>4</v>
      </c>
      <c r="D29" s="6" t="s">
        <v>5</v>
      </c>
      <c r="E29" s="6" t="s">
        <v>6</v>
      </c>
      <c r="F29" s="6" t="s">
        <v>7</v>
      </c>
      <c r="G29" s="25" t="s">
        <v>8</v>
      </c>
      <c r="H29" s="6" t="s">
        <v>96</v>
      </c>
      <c r="I29" s="6" t="s">
        <v>105</v>
      </c>
    </row>
    <row r="30" spans="1:9" ht="35.1" customHeight="1">
      <c r="A30" s="10">
        <v>1</v>
      </c>
      <c r="B30" s="27" t="s">
        <v>30</v>
      </c>
      <c r="C30" s="29" t="s">
        <v>37</v>
      </c>
      <c r="D30" s="29" t="s">
        <v>31</v>
      </c>
      <c r="E30" s="27">
        <v>13</v>
      </c>
      <c r="F30" s="30"/>
      <c r="G30" s="12">
        <f>F30*E30</f>
        <v>0</v>
      </c>
      <c r="H30" s="11" t="s">
        <v>94</v>
      </c>
      <c r="I30" s="99" t="s">
        <v>113</v>
      </c>
    </row>
    <row r="31" spans="1:9" ht="30" customHeight="1">
      <c r="A31" s="10">
        <v>2</v>
      </c>
      <c r="B31" s="27" t="s">
        <v>30</v>
      </c>
      <c r="C31" s="29" t="s">
        <v>38</v>
      </c>
      <c r="D31" s="27" t="s">
        <v>31</v>
      </c>
      <c r="E31" s="27">
        <v>2</v>
      </c>
      <c r="F31" s="30"/>
      <c r="G31" s="12">
        <f t="shared" ref="G31:G34" si="2">F31*E31</f>
        <v>0</v>
      </c>
      <c r="H31" s="11" t="s">
        <v>94</v>
      </c>
      <c r="I31" s="99" t="s">
        <v>114</v>
      </c>
    </row>
    <row r="32" spans="1:9" ht="23.1" customHeight="1">
      <c r="A32" s="10">
        <v>3</v>
      </c>
      <c r="B32" s="27" t="s">
        <v>30</v>
      </c>
      <c r="C32" s="18" t="s">
        <v>18</v>
      </c>
      <c r="D32" s="15" t="s">
        <v>19</v>
      </c>
      <c r="E32" s="15">
        <v>462</v>
      </c>
      <c r="F32" s="17"/>
      <c r="G32" s="12">
        <f t="shared" si="2"/>
        <v>0</v>
      </c>
      <c r="H32" s="13" t="s">
        <v>20</v>
      </c>
      <c r="I32" s="95" t="s">
        <v>112</v>
      </c>
    </row>
    <row r="33" spans="1:9" ht="24" customHeight="1">
      <c r="A33" s="10">
        <v>4</v>
      </c>
      <c r="B33" s="27" t="s">
        <v>30</v>
      </c>
      <c r="C33" s="29" t="s">
        <v>39</v>
      </c>
      <c r="D33" s="29" t="s">
        <v>19</v>
      </c>
      <c r="E33" s="29">
        <v>462</v>
      </c>
      <c r="F33" s="19"/>
      <c r="G33" s="12">
        <f t="shared" si="2"/>
        <v>0</v>
      </c>
      <c r="H33" s="29"/>
      <c r="I33" s="95" t="s">
        <v>112</v>
      </c>
    </row>
    <row r="34" spans="1:9" ht="24" customHeight="1">
      <c r="A34" s="10">
        <v>5</v>
      </c>
      <c r="B34" s="27" t="s">
        <v>30</v>
      </c>
      <c r="C34" s="37" t="s">
        <v>25</v>
      </c>
      <c r="D34" s="22" t="s">
        <v>19</v>
      </c>
      <c r="E34" s="22">
        <v>230</v>
      </c>
      <c r="F34" s="17"/>
      <c r="G34" s="12">
        <f t="shared" si="2"/>
        <v>0</v>
      </c>
      <c r="H34" s="94" t="s">
        <v>104</v>
      </c>
    </row>
    <row r="35" spans="1:9" ht="24.95" customHeight="1">
      <c r="A35" s="6" t="s">
        <v>26</v>
      </c>
      <c r="B35" s="15"/>
      <c r="C35" s="5" t="s">
        <v>122</v>
      </c>
      <c r="D35" s="36"/>
      <c r="E35" s="36"/>
      <c r="F35" s="36"/>
      <c r="G35" s="38">
        <f>SUM(G30:G34)</f>
        <v>0</v>
      </c>
      <c r="H35" s="36"/>
    </row>
    <row r="36" spans="1:9" ht="20.100000000000001" customHeight="1"/>
    <row r="37" spans="1:9" ht="23.1" customHeight="1">
      <c r="A37" s="121" t="s">
        <v>40</v>
      </c>
      <c r="B37" s="122"/>
      <c r="C37" s="122"/>
      <c r="D37" s="122"/>
      <c r="E37" s="122"/>
      <c r="F37" s="122"/>
      <c r="G37" s="122"/>
      <c r="H37" s="122"/>
      <c r="I37" s="123"/>
    </row>
    <row r="38" spans="1:9" ht="30" customHeight="1">
      <c r="A38" s="124" t="s">
        <v>41</v>
      </c>
      <c r="B38" s="125"/>
      <c r="C38" s="126"/>
      <c r="D38" s="125"/>
      <c r="E38" s="125"/>
      <c r="F38" s="125"/>
      <c r="G38" s="125"/>
      <c r="H38" s="126"/>
      <c r="I38" s="127"/>
    </row>
    <row r="39" spans="1:9" ht="30" customHeight="1">
      <c r="A39" s="5" t="s">
        <v>2</v>
      </c>
      <c r="B39" s="6" t="s">
        <v>3</v>
      </c>
      <c r="C39" s="5" t="s">
        <v>4</v>
      </c>
      <c r="D39" s="5" t="s">
        <v>5</v>
      </c>
      <c r="E39" s="5" t="s">
        <v>6</v>
      </c>
      <c r="F39" s="5" t="s">
        <v>7</v>
      </c>
      <c r="G39" s="39" t="s">
        <v>8</v>
      </c>
      <c r="H39" s="6" t="s">
        <v>29</v>
      </c>
      <c r="I39" s="6" t="s">
        <v>105</v>
      </c>
    </row>
    <row r="40" spans="1:9" ht="30" customHeight="1">
      <c r="A40" s="40">
        <v>1</v>
      </c>
      <c r="B40" s="41" t="s">
        <v>43</v>
      </c>
      <c r="C40" s="42" t="s">
        <v>44</v>
      </c>
      <c r="D40" s="43" t="s">
        <v>13</v>
      </c>
      <c r="E40" s="42">
        <v>2</v>
      </c>
      <c r="F40" s="44"/>
      <c r="G40" s="45">
        <f>F40*E40</f>
        <v>0</v>
      </c>
      <c r="H40" s="11" t="s">
        <v>94</v>
      </c>
      <c r="I40" s="95" t="s">
        <v>115</v>
      </c>
    </row>
    <row r="41" spans="1:9" ht="30" customHeight="1">
      <c r="A41" s="40">
        <v>2</v>
      </c>
      <c r="B41" s="41" t="s">
        <v>43</v>
      </c>
      <c r="C41" s="42" t="s">
        <v>45</v>
      </c>
      <c r="D41" s="43" t="s">
        <v>13</v>
      </c>
      <c r="E41" s="42">
        <v>2</v>
      </c>
      <c r="F41" s="44"/>
      <c r="G41" s="45">
        <f t="shared" ref="G41:G49" si="3">F41*E41</f>
        <v>0</v>
      </c>
      <c r="H41" s="43"/>
      <c r="I41" s="95" t="s">
        <v>115</v>
      </c>
    </row>
    <row r="42" spans="1:9" ht="48" customHeight="1">
      <c r="A42" s="40">
        <v>3</v>
      </c>
      <c r="B42" s="41" t="s">
        <v>43</v>
      </c>
      <c r="C42" s="42" t="s">
        <v>46</v>
      </c>
      <c r="D42" s="43" t="s">
        <v>13</v>
      </c>
      <c r="E42" s="42">
        <v>65</v>
      </c>
      <c r="F42" s="44"/>
      <c r="G42" s="45">
        <f t="shared" si="3"/>
        <v>0</v>
      </c>
      <c r="H42" s="11" t="s">
        <v>94</v>
      </c>
      <c r="I42" s="95" t="s">
        <v>115</v>
      </c>
    </row>
    <row r="43" spans="1:9" ht="30" customHeight="1">
      <c r="A43" s="40">
        <v>4</v>
      </c>
      <c r="B43" s="41" t="s">
        <v>43</v>
      </c>
      <c r="C43" s="46" t="s">
        <v>47</v>
      </c>
      <c r="D43" s="43" t="s">
        <v>13</v>
      </c>
      <c r="E43" s="42">
        <v>1</v>
      </c>
      <c r="F43" s="44"/>
      <c r="G43" s="45">
        <f t="shared" si="3"/>
        <v>0</v>
      </c>
      <c r="H43" s="11" t="s">
        <v>94</v>
      </c>
      <c r="I43" s="95" t="s">
        <v>115</v>
      </c>
    </row>
    <row r="44" spans="1:9" ht="30" customHeight="1">
      <c r="A44" s="40">
        <v>5</v>
      </c>
      <c r="B44" s="41" t="s">
        <v>43</v>
      </c>
      <c r="C44" s="42" t="s">
        <v>48</v>
      </c>
      <c r="D44" s="43" t="s">
        <v>19</v>
      </c>
      <c r="E44" s="42">
        <v>800</v>
      </c>
      <c r="F44" s="44"/>
      <c r="G44" s="45">
        <f t="shared" si="3"/>
        <v>0</v>
      </c>
      <c r="H44" s="47" t="s">
        <v>49</v>
      </c>
      <c r="I44" s="95" t="s">
        <v>112</v>
      </c>
    </row>
    <row r="45" spans="1:9" ht="30" customHeight="1">
      <c r="A45" s="40">
        <v>6</v>
      </c>
      <c r="B45" s="41" t="s">
        <v>43</v>
      </c>
      <c r="C45" s="42" t="s">
        <v>50</v>
      </c>
      <c r="D45" s="43" t="s">
        <v>19</v>
      </c>
      <c r="E45" s="42">
        <v>800</v>
      </c>
      <c r="F45" s="44"/>
      <c r="G45" s="45">
        <f t="shared" si="3"/>
        <v>0</v>
      </c>
      <c r="H45" s="47" t="s">
        <v>51</v>
      </c>
      <c r="I45" s="95" t="s">
        <v>112</v>
      </c>
    </row>
    <row r="46" spans="1:9" ht="30" customHeight="1">
      <c r="A46" s="40">
        <v>8</v>
      </c>
      <c r="B46" s="41" t="s">
        <v>43</v>
      </c>
      <c r="C46" s="50" t="s">
        <v>16</v>
      </c>
      <c r="D46" s="40" t="s">
        <v>13</v>
      </c>
      <c r="E46" s="40">
        <v>5</v>
      </c>
      <c r="F46" s="51"/>
      <c r="G46" s="45">
        <f t="shared" si="3"/>
        <v>0</v>
      </c>
      <c r="H46" s="51"/>
      <c r="I46" s="95"/>
    </row>
    <row r="47" spans="1:9" ht="30" customHeight="1">
      <c r="A47" s="40">
        <v>9</v>
      </c>
      <c r="B47" s="41" t="s">
        <v>43</v>
      </c>
      <c r="C47" s="50" t="s">
        <v>14</v>
      </c>
      <c r="D47" s="40" t="s">
        <v>13</v>
      </c>
      <c r="E47" s="40">
        <v>20</v>
      </c>
      <c r="F47" s="51"/>
      <c r="G47" s="45">
        <f t="shared" si="3"/>
        <v>0</v>
      </c>
      <c r="H47" s="51" t="s">
        <v>15</v>
      </c>
      <c r="I47" s="95" t="s">
        <v>107</v>
      </c>
    </row>
    <row r="48" spans="1:9" ht="30" customHeight="1">
      <c r="A48" s="40">
        <v>10</v>
      </c>
      <c r="B48" s="41" t="s">
        <v>43</v>
      </c>
      <c r="C48" s="48" t="s">
        <v>52</v>
      </c>
      <c r="D48" s="48" t="s">
        <v>19</v>
      </c>
      <c r="E48" s="48">
        <v>1668</v>
      </c>
      <c r="F48" s="49"/>
      <c r="G48" s="45">
        <f t="shared" si="3"/>
        <v>0</v>
      </c>
      <c r="H48" s="93" t="s">
        <v>103</v>
      </c>
      <c r="I48" s="95" t="s">
        <v>112</v>
      </c>
    </row>
    <row r="49" spans="1:9" ht="30" customHeight="1">
      <c r="A49" s="40">
        <v>11</v>
      </c>
      <c r="B49" s="41" t="s">
        <v>43</v>
      </c>
      <c r="C49" s="48" t="s">
        <v>25</v>
      </c>
      <c r="D49" s="48" t="s">
        <v>19</v>
      </c>
      <c r="E49" s="48">
        <v>952</v>
      </c>
      <c r="F49" s="49"/>
      <c r="G49" s="45">
        <f t="shared" si="3"/>
        <v>0</v>
      </c>
      <c r="H49" s="93" t="s">
        <v>104</v>
      </c>
      <c r="I49" s="70"/>
    </row>
    <row r="50" spans="1:9" ht="30" customHeight="1">
      <c r="A50" s="5" t="s">
        <v>26</v>
      </c>
      <c r="B50" s="22"/>
      <c r="C50" s="5" t="s">
        <v>122</v>
      </c>
      <c r="D50" s="23"/>
      <c r="E50" s="23"/>
      <c r="F50" s="24"/>
      <c r="G50" s="8">
        <f>SUM(G40:G49)</f>
        <v>0</v>
      </c>
      <c r="H50" s="22"/>
      <c r="I50" s="71"/>
    </row>
    <row r="51" spans="1:9" ht="30.95" customHeight="1"/>
    <row r="52" spans="1:9" ht="29.1" customHeight="1">
      <c r="A52" s="128" t="s">
        <v>53</v>
      </c>
      <c r="B52" s="128"/>
      <c r="C52" s="128"/>
      <c r="D52" s="128"/>
      <c r="E52" s="128"/>
      <c r="F52" s="128"/>
      <c r="G52" s="128"/>
      <c r="H52" s="128"/>
    </row>
    <row r="53" spans="1:9" ht="30" customHeight="1">
      <c r="A53" s="119" t="s">
        <v>2</v>
      </c>
      <c r="B53" s="120" t="s">
        <v>4</v>
      </c>
      <c r="C53" s="120" t="s">
        <v>42</v>
      </c>
      <c r="D53" s="120" t="s">
        <v>54</v>
      </c>
      <c r="E53" s="120" t="s">
        <v>5</v>
      </c>
      <c r="F53" s="120" t="s">
        <v>6</v>
      </c>
      <c r="G53" s="1" t="s">
        <v>55</v>
      </c>
      <c r="H53" s="1" t="s">
        <v>8</v>
      </c>
    </row>
    <row r="54" spans="1:9" ht="30" customHeight="1">
      <c r="A54" s="119"/>
      <c r="B54" s="120"/>
      <c r="C54" s="120"/>
      <c r="D54" s="120"/>
      <c r="E54" s="120"/>
      <c r="F54" s="120"/>
      <c r="G54" s="1" t="s">
        <v>56</v>
      </c>
      <c r="H54" s="1" t="s">
        <v>56</v>
      </c>
    </row>
    <row r="55" spans="1:9" ht="30" customHeight="1">
      <c r="A55" s="52">
        <v>1</v>
      </c>
      <c r="B55" s="53" t="s">
        <v>57</v>
      </c>
      <c r="C55" s="54" t="s">
        <v>58</v>
      </c>
      <c r="D55" s="54" t="s">
        <v>59</v>
      </c>
      <c r="E55" s="55" t="s">
        <v>13</v>
      </c>
      <c r="F55" s="54">
        <v>32</v>
      </c>
      <c r="G55" s="54"/>
      <c r="H55" s="54">
        <f>G55*F55</f>
        <v>0</v>
      </c>
    </row>
    <row r="56" spans="1:9" ht="30" customHeight="1">
      <c r="A56" s="52">
        <v>2</v>
      </c>
      <c r="B56" s="53" t="s">
        <v>60</v>
      </c>
      <c r="C56" s="54" t="s">
        <v>61</v>
      </c>
      <c r="D56" s="54" t="s">
        <v>59</v>
      </c>
      <c r="E56" s="55" t="s">
        <v>62</v>
      </c>
      <c r="F56" s="54">
        <v>32</v>
      </c>
      <c r="G56" s="54"/>
      <c r="H56" s="54">
        <f t="shared" ref="H56:H61" si="4">G56*F56</f>
        <v>0</v>
      </c>
    </row>
    <row r="57" spans="1:9" ht="30" customHeight="1">
      <c r="A57" s="52">
        <v>3</v>
      </c>
      <c r="B57" s="53" t="s">
        <v>63</v>
      </c>
      <c r="C57" s="54" t="s">
        <v>64</v>
      </c>
      <c r="D57" s="54" t="s">
        <v>65</v>
      </c>
      <c r="E57" s="55" t="s">
        <v>19</v>
      </c>
      <c r="F57" s="54">
        <v>600</v>
      </c>
      <c r="G57" s="54"/>
      <c r="H57" s="54">
        <f t="shared" si="4"/>
        <v>0</v>
      </c>
    </row>
    <row r="58" spans="1:9" ht="30" customHeight="1">
      <c r="A58" s="52">
        <v>4</v>
      </c>
      <c r="B58" s="56" t="s">
        <v>66</v>
      </c>
      <c r="C58" s="57" t="s">
        <v>67</v>
      </c>
      <c r="D58" s="57" t="s">
        <v>68</v>
      </c>
      <c r="E58" s="55" t="s">
        <v>19</v>
      </c>
      <c r="F58" s="57">
        <v>600</v>
      </c>
      <c r="G58" s="57"/>
      <c r="H58" s="54">
        <f t="shared" si="4"/>
        <v>0</v>
      </c>
    </row>
    <row r="59" spans="1:9" ht="30" customHeight="1">
      <c r="A59" s="52">
        <v>5</v>
      </c>
      <c r="B59" s="58" t="s">
        <v>69</v>
      </c>
      <c r="C59" s="59"/>
      <c r="D59" s="59"/>
      <c r="E59" s="57" t="s">
        <v>13</v>
      </c>
      <c r="F59" s="57">
        <v>65</v>
      </c>
      <c r="G59" s="57"/>
      <c r="H59" s="54">
        <f t="shared" si="4"/>
        <v>0</v>
      </c>
    </row>
    <row r="60" spans="1:9" ht="30" customHeight="1">
      <c r="A60" s="52">
        <v>6</v>
      </c>
      <c r="B60" s="58" t="s">
        <v>70</v>
      </c>
      <c r="C60" s="59"/>
      <c r="D60" s="59"/>
      <c r="E60" s="57" t="s">
        <v>13</v>
      </c>
      <c r="F60" s="57">
        <v>20</v>
      </c>
      <c r="G60" s="57"/>
      <c r="H60" s="54">
        <f t="shared" si="4"/>
        <v>0</v>
      </c>
    </row>
    <row r="61" spans="1:9" ht="30" customHeight="1">
      <c r="A61" s="52">
        <v>7</v>
      </c>
      <c r="B61" s="60" t="s">
        <v>71</v>
      </c>
      <c r="C61" s="61"/>
      <c r="D61" s="61"/>
      <c r="E61" s="62" t="s">
        <v>72</v>
      </c>
      <c r="F61" s="63">
        <v>15</v>
      </c>
      <c r="G61" s="63"/>
      <c r="H61" s="54">
        <f t="shared" si="4"/>
        <v>0</v>
      </c>
    </row>
    <row r="62" spans="1:9" ht="36.950000000000003" customHeight="1">
      <c r="A62" s="64" t="s">
        <v>26</v>
      </c>
      <c r="B62" s="5" t="s">
        <v>122</v>
      </c>
      <c r="C62" s="65"/>
      <c r="D62" s="65"/>
      <c r="E62" s="66"/>
      <c r="F62" s="65"/>
      <c r="G62" s="65"/>
      <c r="H62" s="67">
        <f>SUM(H55:H61)</f>
        <v>0</v>
      </c>
    </row>
    <row r="63" spans="1:9" ht="29.1" customHeight="1"/>
    <row r="64" spans="1:9" ht="27" customHeight="1">
      <c r="A64" s="117" t="s">
        <v>73</v>
      </c>
      <c r="B64" s="117"/>
      <c r="C64" s="117"/>
      <c r="D64" s="117"/>
      <c r="E64" s="117"/>
      <c r="F64" s="117"/>
      <c r="G64" s="117"/>
      <c r="H64" s="117"/>
    </row>
    <row r="65" spans="1:9" ht="24" customHeight="1">
      <c r="A65" s="118" t="s">
        <v>74</v>
      </c>
      <c r="B65" s="118"/>
      <c r="C65" s="118"/>
      <c r="D65" s="118"/>
      <c r="E65" s="118"/>
      <c r="F65" s="118"/>
      <c r="G65" s="118"/>
      <c r="H65" s="118"/>
    </row>
    <row r="66" spans="1:9" ht="24" customHeight="1">
      <c r="A66" s="6" t="s">
        <v>2</v>
      </c>
      <c r="B66" s="6" t="s">
        <v>3</v>
      </c>
      <c r="C66" s="6" t="s">
        <v>4</v>
      </c>
      <c r="D66" s="6" t="s">
        <v>5</v>
      </c>
      <c r="E66" s="6" t="s">
        <v>6</v>
      </c>
      <c r="F66" s="6" t="s">
        <v>7</v>
      </c>
      <c r="G66" s="25" t="s">
        <v>8</v>
      </c>
      <c r="H66" s="6" t="s">
        <v>9</v>
      </c>
    </row>
    <row r="67" spans="1:9" ht="24" customHeight="1">
      <c r="A67" s="10">
        <v>1</v>
      </c>
      <c r="B67" s="27" t="s">
        <v>30</v>
      </c>
      <c r="C67" s="72" t="s">
        <v>91</v>
      </c>
      <c r="D67" s="73" t="s">
        <v>31</v>
      </c>
      <c r="E67" s="73">
        <v>4</v>
      </c>
      <c r="F67" s="30"/>
      <c r="G67" s="12">
        <f>F67*E67</f>
        <v>0</v>
      </c>
      <c r="H67" s="11" t="s">
        <v>94</v>
      </c>
      <c r="I67" s="99" t="s">
        <v>113</v>
      </c>
    </row>
    <row r="68" spans="1:9" ht="24" customHeight="1">
      <c r="A68" s="10">
        <v>2</v>
      </c>
      <c r="B68" s="27" t="s">
        <v>30</v>
      </c>
      <c r="C68" s="69" t="s">
        <v>75</v>
      </c>
      <c r="D68" s="73" t="s">
        <v>31</v>
      </c>
      <c r="E68" s="73">
        <v>1</v>
      </c>
      <c r="F68" s="74"/>
      <c r="G68" s="12">
        <f t="shared" ref="G68:G75" si="5">F68*E68</f>
        <v>0</v>
      </c>
      <c r="H68" s="11" t="s">
        <v>94</v>
      </c>
      <c r="I68" s="99" t="s">
        <v>113</v>
      </c>
    </row>
    <row r="69" spans="1:9" ht="24" customHeight="1">
      <c r="A69" s="10">
        <v>3</v>
      </c>
      <c r="B69" s="27" t="s">
        <v>30</v>
      </c>
      <c r="C69" s="75" t="s">
        <v>76</v>
      </c>
      <c r="D69" s="73" t="s">
        <v>77</v>
      </c>
      <c r="E69" s="73">
        <v>1</v>
      </c>
      <c r="F69" s="35"/>
      <c r="G69" s="12">
        <f t="shared" si="5"/>
        <v>0</v>
      </c>
      <c r="H69" s="100" t="s">
        <v>102</v>
      </c>
      <c r="I69" s="99" t="s">
        <v>116</v>
      </c>
    </row>
    <row r="70" spans="1:9" ht="24" customHeight="1">
      <c r="A70" s="10">
        <v>4</v>
      </c>
      <c r="B70" s="27" t="s">
        <v>30</v>
      </c>
      <c r="C70" s="75" t="s">
        <v>38</v>
      </c>
      <c r="D70" s="73" t="s">
        <v>31</v>
      </c>
      <c r="E70" s="73">
        <v>1</v>
      </c>
      <c r="F70" s="30"/>
      <c r="G70" s="12">
        <f t="shared" si="5"/>
        <v>0</v>
      </c>
      <c r="H70" s="11" t="s">
        <v>94</v>
      </c>
      <c r="I70" s="99" t="s">
        <v>116</v>
      </c>
    </row>
    <row r="71" spans="1:9" ht="24" customHeight="1">
      <c r="A71" s="10">
        <v>5</v>
      </c>
      <c r="B71" s="27" t="s">
        <v>30</v>
      </c>
      <c r="C71" s="69" t="s">
        <v>78</v>
      </c>
      <c r="D71" s="73" t="s">
        <v>31</v>
      </c>
      <c r="E71" s="73">
        <v>126</v>
      </c>
      <c r="F71" s="76"/>
      <c r="G71" s="12">
        <f t="shared" si="5"/>
        <v>0</v>
      </c>
      <c r="H71" s="101" t="s">
        <v>117</v>
      </c>
      <c r="I71" s="99" t="s">
        <v>118</v>
      </c>
    </row>
    <row r="72" spans="1:9" ht="24" customHeight="1">
      <c r="A72" s="10">
        <v>6</v>
      </c>
      <c r="B72" s="27" t="s">
        <v>30</v>
      </c>
      <c r="C72" s="77" t="s">
        <v>79</v>
      </c>
      <c r="D72" s="73" t="s">
        <v>80</v>
      </c>
      <c r="E72" s="73">
        <v>4</v>
      </c>
      <c r="F72" s="76"/>
      <c r="G72" s="12">
        <f t="shared" si="5"/>
        <v>0</v>
      </c>
      <c r="H72" s="89" t="s">
        <v>81</v>
      </c>
      <c r="I72" s="99" t="s">
        <v>118</v>
      </c>
    </row>
    <row r="73" spans="1:9" ht="24" customHeight="1">
      <c r="A73" s="10">
        <v>7</v>
      </c>
      <c r="B73" s="27" t="s">
        <v>30</v>
      </c>
      <c r="C73" s="72" t="s">
        <v>18</v>
      </c>
      <c r="D73" s="15" t="s">
        <v>19</v>
      </c>
      <c r="E73" s="15">
        <v>126</v>
      </c>
      <c r="F73" s="78"/>
      <c r="G73" s="12">
        <f t="shared" si="5"/>
        <v>0</v>
      </c>
      <c r="H73" s="78" t="s">
        <v>20</v>
      </c>
      <c r="I73" s="95" t="s">
        <v>112</v>
      </c>
    </row>
    <row r="74" spans="1:9" ht="24" customHeight="1">
      <c r="A74" s="10">
        <v>8</v>
      </c>
      <c r="B74" s="27" t="s">
        <v>30</v>
      </c>
      <c r="C74" s="79" t="s">
        <v>21</v>
      </c>
      <c r="D74" s="78" t="s">
        <v>19</v>
      </c>
      <c r="E74" s="78">
        <v>120</v>
      </c>
      <c r="F74" s="78"/>
      <c r="G74" s="12">
        <f t="shared" si="5"/>
        <v>0</v>
      </c>
      <c r="H74" s="78" t="s">
        <v>82</v>
      </c>
      <c r="I74" s="95" t="s">
        <v>112</v>
      </c>
    </row>
    <row r="75" spans="1:9" ht="29.1" customHeight="1">
      <c r="A75" s="10">
        <v>9</v>
      </c>
      <c r="B75" s="27" t="s">
        <v>30</v>
      </c>
      <c r="C75" s="80" t="s">
        <v>83</v>
      </c>
      <c r="D75" s="15" t="s">
        <v>19</v>
      </c>
      <c r="E75" s="15">
        <v>72</v>
      </c>
      <c r="F75" s="81"/>
      <c r="G75" s="12">
        <f t="shared" si="5"/>
        <v>0</v>
      </c>
      <c r="H75" s="92" t="s">
        <v>119</v>
      </c>
    </row>
    <row r="76" spans="1:9" ht="33.950000000000003" customHeight="1">
      <c r="A76" s="6" t="s">
        <v>26</v>
      </c>
      <c r="B76" s="15"/>
      <c r="C76" s="5" t="s">
        <v>122</v>
      </c>
      <c r="D76" s="36"/>
      <c r="E76" s="36"/>
      <c r="F76" s="36"/>
      <c r="G76" s="38">
        <f>SUM(G67:G75)</f>
        <v>0</v>
      </c>
      <c r="H76" s="36"/>
    </row>
    <row r="77" spans="1:9" ht="27.95" customHeight="1">
      <c r="A77" s="129"/>
      <c r="B77" s="130"/>
      <c r="C77" s="130"/>
      <c r="D77" s="130"/>
      <c r="E77" s="130"/>
      <c r="F77" s="130"/>
      <c r="G77" s="130"/>
      <c r="H77" s="130"/>
    </row>
    <row r="78" spans="1:9" ht="30" customHeight="1">
      <c r="A78" s="117" t="s">
        <v>84</v>
      </c>
      <c r="B78" s="117"/>
      <c r="C78" s="117"/>
      <c r="D78" s="117"/>
      <c r="E78" s="117"/>
      <c r="F78" s="117"/>
      <c r="G78" s="117"/>
      <c r="H78" s="117"/>
    </row>
    <row r="79" spans="1:9" ht="33" customHeight="1">
      <c r="A79" s="118" t="s">
        <v>85</v>
      </c>
      <c r="B79" s="118"/>
      <c r="C79" s="118"/>
      <c r="D79" s="118"/>
      <c r="E79" s="118"/>
      <c r="F79" s="118"/>
      <c r="G79" s="118"/>
      <c r="H79" s="118"/>
    </row>
    <row r="80" spans="1:9" ht="18" customHeight="1">
      <c r="A80" s="6" t="s">
        <v>2</v>
      </c>
      <c r="B80" s="6" t="s">
        <v>3</v>
      </c>
      <c r="C80" s="6" t="s">
        <v>4</v>
      </c>
      <c r="D80" s="6" t="s">
        <v>5</v>
      </c>
      <c r="E80" s="6" t="s">
        <v>6</v>
      </c>
      <c r="F80" s="6" t="s">
        <v>7</v>
      </c>
      <c r="G80" s="25" t="s">
        <v>8</v>
      </c>
      <c r="H80" s="6" t="s">
        <v>96</v>
      </c>
    </row>
    <row r="81" spans="1:9" ht="18" customHeight="1">
      <c r="A81" s="26">
        <v>1</v>
      </c>
      <c r="B81" s="26" t="s">
        <v>10</v>
      </c>
      <c r="C81" s="31" t="s">
        <v>86</v>
      </c>
      <c r="D81" s="31" t="s">
        <v>11</v>
      </c>
      <c r="E81" s="31">
        <v>7</v>
      </c>
      <c r="F81" s="31"/>
      <c r="G81" s="31">
        <f>F81*E81</f>
        <v>0</v>
      </c>
      <c r="H81" s="11" t="s">
        <v>94</v>
      </c>
      <c r="I81" s="95" t="s">
        <v>106</v>
      </c>
    </row>
    <row r="82" spans="1:9" ht="18" customHeight="1">
      <c r="A82" s="26">
        <v>2</v>
      </c>
      <c r="B82" s="26" t="s">
        <v>10</v>
      </c>
      <c r="C82" s="78" t="s">
        <v>12</v>
      </c>
      <c r="D82" s="78" t="s">
        <v>13</v>
      </c>
      <c r="E82" s="78">
        <v>14</v>
      </c>
      <c r="F82" s="78"/>
      <c r="G82" s="31">
        <f t="shared" ref="G82:G92" si="6">F82*E82</f>
        <v>0</v>
      </c>
      <c r="H82" s="11" t="s">
        <v>94</v>
      </c>
      <c r="I82" s="95" t="s">
        <v>106</v>
      </c>
    </row>
    <row r="83" spans="1:9" ht="18" customHeight="1">
      <c r="A83" s="26">
        <v>3</v>
      </c>
      <c r="B83" s="26" t="s">
        <v>10</v>
      </c>
      <c r="C83" s="14" t="s">
        <v>14</v>
      </c>
      <c r="D83" s="15" t="s">
        <v>13</v>
      </c>
      <c r="E83" s="15">
        <v>7</v>
      </c>
      <c r="F83" s="16"/>
      <c r="G83" s="31">
        <f t="shared" si="6"/>
        <v>0</v>
      </c>
      <c r="H83" s="91" t="s">
        <v>120</v>
      </c>
      <c r="I83" s="95" t="s">
        <v>107</v>
      </c>
    </row>
    <row r="84" spans="1:9" ht="18" customHeight="1">
      <c r="A84" s="26">
        <v>4</v>
      </c>
      <c r="B84" s="26" t="s">
        <v>10</v>
      </c>
      <c r="C84" s="78" t="s">
        <v>16</v>
      </c>
      <c r="D84" s="78" t="s">
        <v>13</v>
      </c>
      <c r="E84" s="78">
        <v>7</v>
      </c>
      <c r="F84" s="78"/>
      <c r="G84" s="31">
        <f t="shared" si="6"/>
        <v>0</v>
      </c>
      <c r="H84" s="78" t="s">
        <v>97</v>
      </c>
      <c r="I84" s="95" t="s">
        <v>106</v>
      </c>
    </row>
    <row r="85" spans="1:9" ht="18" customHeight="1">
      <c r="A85" s="26">
        <v>5</v>
      </c>
      <c r="B85" s="26" t="s">
        <v>10</v>
      </c>
      <c r="C85" s="14" t="s">
        <v>17</v>
      </c>
      <c r="D85" s="15" t="s">
        <v>13</v>
      </c>
      <c r="E85" s="15">
        <v>7</v>
      </c>
      <c r="F85" s="16"/>
      <c r="G85" s="31">
        <f t="shared" si="6"/>
        <v>0</v>
      </c>
      <c r="H85" s="91"/>
      <c r="I85" s="95" t="s">
        <v>109</v>
      </c>
    </row>
    <row r="86" spans="1:9" ht="18" customHeight="1">
      <c r="A86" s="26">
        <v>6</v>
      </c>
      <c r="B86" s="26" t="s">
        <v>10</v>
      </c>
      <c r="C86" s="14" t="s">
        <v>87</v>
      </c>
      <c r="D86" s="15" t="s">
        <v>13</v>
      </c>
      <c r="E86" s="15">
        <v>4</v>
      </c>
      <c r="F86" s="16"/>
      <c r="G86" s="31">
        <f t="shared" si="6"/>
        <v>0</v>
      </c>
      <c r="H86" s="91"/>
      <c r="I86" s="95" t="s">
        <v>106</v>
      </c>
    </row>
    <row r="87" spans="1:9" ht="18" customHeight="1">
      <c r="A87" s="26">
        <v>7</v>
      </c>
      <c r="B87" s="26" t="s">
        <v>10</v>
      </c>
      <c r="C87" s="14" t="s">
        <v>88</v>
      </c>
      <c r="D87" s="15" t="s">
        <v>19</v>
      </c>
      <c r="E87" s="15">
        <v>330</v>
      </c>
      <c r="F87" s="82"/>
      <c r="G87" s="31">
        <f t="shared" si="6"/>
        <v>0</v>
      </c>
      <c r="H87" s="78" t="s">
        <v>98</v>
      </c>
      <c r="I87" s="95" t="s">
        <v>112</v>
      </c>
    </row>
    <row r="88" spans="1:9" ht="18" customHeight="1">
      <c r="A88" s="26">
        <v>8</v>
      </c>
      <c r="B88" s="26" t="s">
        <v>10</v>
      </c>
      <c r="C88" s="18" t="s">
        <v>18</v>
      </c>
      <c r="D88" s="15" t="s">
        <v>19</v>
      </c>
      <c r="E88" s="15">
        <v>223</v>
      </c>
      <c r="F88" s="78"/>
      <c r="G88" s="31">
        <f t="shared" si="6"/>
        <v>0</v>
      </c>
      <c r="H88" s="78" t="s">
        <v>20</v>
      </c>
      <c r="I88" s="95" t="s">
        <v>112</v>
      </c>
    </row>
    <row r="89" spans="1:9" ht="18" customHeight="1">
      <c r="A89" s="26">
        <v>9</v>
      </c>
      <c r="B89" s="26" t="s">
        <v>10</v>
      </c>
      <c r="C89" s="78" t="s">
        <v>21</v>
      </c>
      <c r="D89" s="78" t="s">
        <v>19</v>
      </c>
      <c r="E89" s="78">
        <v>223</v>
      </c>
      <c r="F89" s="78"/>
      <c r="G89" s="31">
        <f t="shared" si="6"/>
        <v>0</v>
      </c>
      <c r="H89" s="78" t="s">
        <v>82</v>
      </c>
      <c r="I89" s="95" t="s">
        <v>112</v>
      </c>
    </row>
    <row r="90" spans="1:9" ht="18" customHeight="1">
      <c r="A90" s="26">
        <v>10</v>
      </c>
      <c r="B90" s="26" t="s">
        <v>10</v>
      </c>
      <c r="C90" s="14" t="s">
        <v>23</v>
      </c>
      <c r="D90" s="15" t="s">
        <v>19</v>
      </c>
      <c r="E90" s="15">
        <v>386</v>
      </c>
      <c r="F90" s="78"/>
      <c r="G90" s="31">
        <f t="shared" si="6"/>
        <v>0</v>
      </c>
      <c r="H90" s="78" t="s">
        <v>99</v>
      </c>
      <c r="I90" s="95" t="s">
        <v>112</v>
      </c>
    </row>
    <row r="91" spans="1:9" ht="18" customHeight="1">
      <c r="A91" s="26">
        <v>11</v>
      </c>
      <c r="B91" s="26" t="s">
        <v>10</v>
      </c>
      <c r="C91" s="14" t="s">
        <v>24</v>
      </c>
      <c r="D91" s="15" t="s">
        <v>19</v>
      </c>
      <c r="E91" s="15">
        <v>672</v>
      </c>
      <c r="F91" s="78"/>
      <c r="G91" s="31">
        <f t="shared" si="6"/>
        <v>0</v>
      </c>
      <c r="H91" s="78" t="s">
        <v>100</v>
      </c>
      <c r="I91" s="95" t="s">
        <v>112</v>
      </c>
    </row>
    <row r="92" spans="1:9" ht="18" customHeight="1">
      <c r="A92" s="26">
        <v>12</v>
      </c>
      <c r="B92" s="26" t="s">
        <v>10</v>
      </c>
      <c r="C92" s="14" t="s">
        <v>83</v>
      </c>
      <c r="D92" s="15" t="s">
        <v>19</v>
      </c>
      <c r="E92" s="15">
        <v>386</v>
      </c>
      <c r="F92" s="81"/>
      <c r="G92" s="31">
        <f t="shared" si="6"/>
        <v>0</v>
      </c>
      <c r="H92" s="92" t="s">
        <v>101</v>
      </c>
      <c r="I92" s="95"/>
    </row>
    <row r="93" spans="1:9" ht="18" customHeight="1">
      <c r="A93" s="6" t="s">
        <v>26</v>
      </c>
      <c r="B93" s="15"/>
      <c r="C93" s="5" t="s">
        <v>122</v>
      </c>
      <c r="D93" s="36"/>
      <c r="E93" s="36"/>
      <c r="F93" s="36"/>
      <c r="G93" s="25">
        <f>SUM(G81:G92)</f>
        <v>0</v>
      </c>
      <c r="H93" s="36"/>
    </row>
    <row r="94" spans="1:9" ht="18" customHeight="1">
      <c r="A94" s="83"/>
      <c r="B94" s="84"/>
      <c r="C94" s="83"/>
      <c r="D94" s="85"/>
      <c r="E94" s="85"/>
      <c r="F94" s="85"/>
      <c r="G94" s="86"/>
      <c r="H94" s="85"/>
    </row>
    <row r="95" spans="1:9" ht="18" customHeight="1">
      <c r="A95" s="83"/>
      <c r="B95" s="84"/>
      <c r="C95" s="83"/>
      <c r="D95" s="85"/>
      <c r="E95" s="85"/>
      <c r="F95" s="85"/>
      <c r="G95" s="86"/>
      <c r="H95" s="85"/>
    </row>
    <row r="96" spans="1:9" ht="18" customHeight="1">
      <c r="A96" s="83"/>
      <c r="B96" s="84"/>
      <c r="C96" s="83"/>
      <c r="D96" s="85"/>
      <c r="E96" s="85"/>
      <c r="F96" s="85"/>
      <c r="G96" s="86"/>
      <c r="H96" s="85"/>
    </row>
    <row r="97" spans="6:7" ht="24.95" customHeight="1">
      <c r="F97" s="87" t="s">
        <v>89</v>
      </c>
      <c r="G97" s="88">
        <f>SUM(G14+G24+G35+G50+H62+G76+G93)</f>
        <v>0</v>
      </c>
    </row>
  </sheetData>
  <mergeCells count="20">
    <mergeCell ref="A28:H28"/>
    <mergeCell ref="A1:H1"/>
    <mergeCell ref="A2:H2"/>
    <mergeCell ref="A17:H17"/>
    <mergeCell ref="A18:H18"/>
    <mergeCell ref="A27:H27"/>
    <mergeCell ref="A37:I37"/>
    <mergeCell ref="A38:I38"/>
    <mergeCell ref="A52:H52"/>
    <mergeCell ref="A64:H64"/>
    <mergeCell ref="A65:H65"/>
    <mergeCell ref="A78:H78"/>
    <mergeCell ref="A79:H79"/>
    <mergeCell ref="A53:A54"/>
    <mergeCell ref="B53:B54"/>
    <mergeCell ref="C53:C54"/>
    <mergeCell ref="D53:D54"/>
    <mergeCell ref="E53:E54"/>
    <mergeCell ref="F53:F54"/>
    <mergeCell ref="A77:H77"/>
  </mergeCells>
  <phoneticPr fontId="32" type="noConversion"/>
  <pageMargins left="0.69861111111111107" right="0.69861111111111107" top="0.75" bottom="0.75" header="0.3" footer="0.3"/>
  <pageSetup paperSize="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abSelected="1" workbookViewId="0">
      <selection activeCell="B4" sqref="B4"/>
    </sheetView>
  </sheetViews>
  <sheetFormatPr defaultRowHeight="13.5"/>
  <cols>
    <col min="1" max="1" width="50.875" customWidth="1"/>
    <col min="2" max="2" width="28.625" customWidth="1"/>
    <col min="3" max="3" width="25.125" customWidth="1"/>
  </cols>
  <sheetData>
    <row r="1" spans="1:3" ht="37.5">
      <c r="A1" s="103" t="s">
        <v>128</v>
      </c>
      <c r="B1" s="104" t="s">
        <v>123</v>
      </c>
      <c r="C1" s="104" t="s">
        <v>124</v>
      </c>
    </row>
    <row r="2" spans="1:3" ht="53.25" customHeight="1">
      <c r="A2" s="107" t="s">
        <v>125</v>
      </c>
      <c r="B2" s="105">
        <v>0</v>
      </c>
      <c r="C2" s="106">
        <f>B2*3</f>
        <v>0</v>
      </c>
    </row>
    <row r="3" spans="1:3" ht="53.25" customHeight="1">
      <c r="A3" s="108" t="s">
        <v>126</v>
      </c>
      <c r="B3" s="105">
        <v>0</v>
      </c>
      <c r="C3" s="106">
        <f>B3*3</f>
        <v>0</v>
      </c>
    </row>
    <row r="4" spans="1:3" ht="73.5" customHeight="1">
      <c r="A4" s="112" t="s">
        <v>132</v>
      </c>
      <c r="B4" s="111">
        <f>SUM(B2:B3)</f>
        <v>0</v>
      </c>
      <c r="C4" s="106">
        <f>SUM(C2:C3)</f>
        <v>0</v>
      </c>
    </row>
  </sheetData>
  <phoneticPr fontId="3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计划采购项目清单</vt:lpstr>
      <vt:lpstr>维保服务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cp:revision>1</cp:revision>
  <cp:lastPrinted>2020-03-20T00:44:55Z</cp:lastPrinted>
  <dcterms:created xsi:type="dcterms:W3CDTF">2006-09-13T03:21:51Z</dcterms:created>
  <dcterms:modified xsi:type="dcterms:W3CDTF">2023-12-27T02:32:44Z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8EECFD2C7C574A65AECEDA43A5173401_12</vt:lpwstr>
  </property>
</Properties>
</file>